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9- Crédito Público y Respons. Fiscal\Finanzas Públicas\1. Base\Ley de Responsabilidad Fiscal\Anexos\2025\Anexo II\Para enviar en miles\"/>
    </mc:Choice>
  </mc:AlternateContent>
  <bookViews>
    <workbookView xWindow="0" yWindow="0" windowWidth="20490" windowHeight="762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4" i="28" l="1"/>
  <c r="H24" i="28" l="1"/>
  <c r="J24" i="28"/>
  <c r="I24" i="28"/>
  <c r="E10" i="28"/>
  <c r="G68" i="28" l="1"/>
  <c r="G64" i="28"/>
  <c r="G10" i="28"/>
  <c r="G73" i="28" l="1"/>
  <c r="G48" i="28"/>
  <c r="G37" i="28"/>
  <c r="G8" i="28"/>
  <c r="G45" i="28"/>
  <c r="G31" i="28"/>
  <c r="G60" i="28"/>
  <c r="G59" i="28" s="1"/>
  <c r="G67" i="28"/>
  <c r="G44" i="28" l="1"/>
  <c r="G23" i="28"/>
  <c r="G7" i="28"/>
  <c r="G66" i="28"/>
  <c r="G79" i="28" l="1"/>
  <c r="I73" i="28" l="1"/>
  <c r="J68" i="28"/>
  <c r="I68" i="28"/>
  <c r="H68" i="28"/>
  <c r="E68" i="28"/>
  <c r="J48" i="28"/>
  <c r="H48" i="28"/>
  <c r="J37" i="28"/>
  <c r="I37" i="28"/>
  <c r="H37" i="28"/>
  <c r="E37" i="28"/>
  <c r="J10" i="28"/>
  <c r="I10" i="28"/>
  <c r="H10" i="28"/>
  <c r="J73" i="28" l="1"/>
  <c r="E73" i="28"/>
  <c r="H73" i="28"/>
  <c r="E45" i="28"/>
  <c r="E24" i="28"/>
  <c r="E48" i="28"/>
  <c r="I48" i="28"/>
  <c r="E31" i="28"/>
  <c r="E8" i="28"/>
  <c r="H8" i="28"/>
  <c r="I8" i="28"/>
  <c r="J8" i="28"/>
  <c r="I31" i="28"/>
  <c r="E44" i="28" l="1"/>
  <c r="E67" i="28"/>
  <c r="E66" i="28" s="1"/>
  <c r="E64" i="28"/>
  <c r="H64" i="28"/>
  <c r="I64" i="28"/>
  <c r="J64" i="28"/>
  <c r="J67" i="28" l="1"/>
  <c r="J66" i="28" s="1"/>
  <c r="H67" i="28"/>
  <c r="H66" i="28" s="1"/>
  <c r="J60" i="28"/>
  <c r="J59" i="28" s="1"/>
  <c r="H60" i="28"/>
  <c r="H59" i="28" s="1"/>
  <c r="J45" i="28"/>
  <c r="J44" i="28" s="1"/>
  <c r="H45" i="28"/>
  <c r="H44" i="28" s="1"/>
  <c r="E7" i="28"/>
  <c r="I60" i="28"/>
  <c r="I59" i="28" s="1"/>
  <c r="E60" i="28"/>
  <c r="E59" i="28" s="1"/>
  <c r="I45" i="28"/>
  <c r="I44" i="28" s="1"/>
  <c r="J31" i="28"/>
  <c r="H31" i="28"/>
  <c r="I67" i="28"/>
  <c r="I66" i="28" s="1"/>
  <c r="I7" i="28" l="1"/>
  <c r="J23" i="28"/>
  <c r="I23" i="28"/>
  <c r="J7" i="28"/>
  <c r="H7" i="28"/>
  <c r="H23" i="28"/>
  <c r="E23" i="28"/>
  <c r="E79" i="28" l="1"/>
  <c r="J79" i="28"/>
  <c r="I79" i="28"/>
  <c r="H79" i="28"/>
</calcChain>
</file>

<file path=xl/sharedStrings.xml><?xml version="1.0" encoding="utf-8"?>
<sst xmlns="http://schemas.openxmlformats.org/spreadsheetml/2006/main" count="148" uniqueCount="94">
  <si>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</si>
  <si>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</si>
  <si>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</si>
  <si>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</si>
  <si>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</si>
  <si>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</si>
  <si>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</si>
  <si>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</si>
  <si>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</si>
  <si>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</si>
  <si>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</si>
  <si>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</si>
  <si>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</si>
  <si>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</si>
  <si>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</si>
  <si>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</si>
  <si>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</si>
  <si>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</si>
  <si>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</si>
  <si>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</si>
  <si>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</si>
  <si>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</si>
  <si>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</si>
  <si>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</si>
  <si>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</si>
  <si>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</si>
  <si>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</si>
  <si>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</si>
  <si>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</si>
  <si>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</si>
  <si>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</si>
  <si>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</si>
  <si>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</si>
  <si>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</si>
  <si>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</si>
  <si>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</si>
  <si>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</si>
  <si>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</si>
  <si>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</si>
  <si>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</si>
  <si>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</si>
  <si>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</si>
  <si>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</si>
  <si>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</si>
  <si>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</si>
  <si>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</si>
  <si>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</si>
  <si>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</si>
  <si>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</si>
  <si>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</si>
  <si>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</si>
  <si>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</si>
  <si>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</si>
  <si>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</si>
  <si>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</si>
  <si>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</si>
  <si>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</si>
  <si>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</si>
  <si>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</si>
  <si>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</si>
  <si>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</si>
  <si>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</si>
  <si>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</si>
  <si>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</si>
  <si>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</si>
  <si>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</si>
  <si>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</si>
  <si>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</si>
  <si>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</si>
  <si>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</si>
  <si>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</si>
  <si>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</si>
  <si>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</si>
  <si>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</si>
  <si>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</si>
  <si>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</si>
  <si>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</si>
  <si>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</si>
  <si>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</si>
  <si>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</si>
  <si>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</si>
  <si>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</si>
  <si>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</si>
  <si>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</si>
  <si>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</si>
  <si>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</si>
  <si>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FONDO KUWAITI - Acueducto Interprovincial Santa Fe - Córdoba</t>
  </si>
  <si>
    <t>Título de Deuda Clase 2 vto. 2027</t>
  </si>
  <si>
    <t>Título de Deuda Clase 4 vto. 2027</t>
  </si>
  <si>
    <t>Etapa ENERO 2025</t>
  </si>
  <si>
    <t>STOCK DE DEUDA AL 31-01-2025</t>
  </si>
  <si>
    <t>(2) Los servicios de la deuda corresponden al período de Enero 2025</t>
  </si>
  <si>
    <t>(4) El tipo de cambio utilizado para la conversión de deuda en moneda de origen extranjera a pesos corrientes es el correspondiente al cambio vendedor del Banco Nación del último día hábil del mes 31/01/2025 USD:$ 1053,5</t>
  </si>
  <si>
    <t>EUR:$ 1099,2219 KWD:$ 3407,155.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</si>
</sst>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9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3" style="9" customWidth="1"/>
    <col min="6" max="6" width="15.5703125" style="9" customWidth="1"/>
    <col min="7" max="7" width="19.42578125" style="9" bestFit="1" customWidth="1"/>
    <col min="8" max="9" width="22.140625" style="3" bestFit="1" customWidth="1"/>
    <col min="10" max="10" width="23.85546875" style="3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89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90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4468130.4256298281</v>
      </c>
      <c r="F7" s="27"/>
      <c r="G7" s="27">
        <f>G8+G10</f>
        <v>0</v>
      </c>
      <c r="H7" s="27">
        <f>H8+H10</f>
        <v>158765.90711999999</v>
      </c>
      <c r="I7" s="27">
        <f>I8+I10</f>
        <v>29465.85974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922600.25998982822</v>
      </c>
      <c r="F8" s="32"/>
      <c r="G8" s="33">
        <f>SUM(G9:G9)</f>
        <v>0</v>
      </c>
      <c r="H8" s="34">
        <f>SUM(H9:H9)</f>
        <v>12994.369859999999</v>
      </c>
      <c r="I8" s="31">
        <f>SUM(I9:I9)</f>
        <v>4641.6084900000005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922600.25998982822</v>
      </c>
      <c r="F9" s="37">
        <v>2030</v>
      </c>
      <c r="G9" s="36">
        <v>0</v>
      </c>
      <c r="H9" s="38">
        <v>12994.369859999999</v>
      </c>
      <c r="I9" s="36">
        <v>4641.6084900000005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SUM(E11:E22)</f>
        <v>3545530.1656399998</v>
      </c>
      <c r="F10" s="32"/>
      <c r="G10" s="31">
        <f>SUM(G11:G22)</f>
        <v>0</v>
      </c>
      <c r="H10" s="31">
        <f>SUM(H11:H22)</f>
        <v>145771.53725999998</v>
      </c>
      <c r="I10" s="31">
        <f>SUM(I11:I22)</f>
        <v>24824.251250000001</v>
      </c>
      <c r="J10" s="31">
        <f>SUM(J11:J22)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595808.69428000005</v>
      </c>
      <c r="F11" s="37">
        <v>2026</v>
      </c>
      <c r="G11" s="36">
        <v>0</v>
      </c>
      <c r="H11" s="38">
        <v>27082.213379999997</v>
      </c>
      <c r="I11" s="36">
        <v>4140.8403399999997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358976.23655999999</v>
      </c>
      <c r="F12" s="37">
        <v>2026</v>
      </c>
      <c r="G12" s="36">
        <v>0</v>
      </c>
      <c r="H12" s="38">
        <v>16317.10166</v>
      </c>
      <c r="I12" s="36">
        <v>2494.86672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306594.92259999999</v>
      </c>
      <c r="F13" s="37">
        <v>2026</v>
      </c>
      <c r="G13" s="36">
        <v>0</v>
      </c>
      <c r="H13" s="38">
        <v>13936.13285</v>
      </c>
      <c r="I13" s="36">
        <v>2130.8192300000001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522945.71410000004</v>
      </c>
      <c r="F14" s="37">
        <v>2026</v>
      </c>
      <c r="G14" s="36">
        <v>0</v>
      </c>
      <c r="H14" s="38">
        <v>23770.259730000002</v>
      </c>
      <c r="I14" s="36">
        <v>3634.4463100000003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288861.88052999997</v>
      </c>
      <c r="F15" s="37">
        <v>2026</v>
      </c>
      <c r="G15" s="36">
        <v>0</v>
      </c>
      <c r="H15" s="38">
        <v>13130.08548</v>
      </c>
      <c r="I15" s="36">
        <v>2007.57548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521468.39867000008</v>
      </c>
      <c r="F16" s="37">
        <v>2026</v>
      </c>
      <c r="G16" s="36">
        <v>0</v>
      </c>
      <c r="H16" s="38">
        <v>19313.644390000001</v>
      </c>
      <c r="I16" s="36">
        <v>3785.9249599999998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124055.87132000001</v>
      </c>
      <c r="F17" s="37">
        <v>2027</v>
      </c>
      <c r="G17" s="36">
        <v>0</v>
      </c>
      <c r="H17" s="38">
        <v>4001.8022999999998</v>
      </c>
      <c r="I17" s="36">
        <v>851.29895999999997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100830.56821000001</v>
      </c>
      <c r="F18" s="37">
        <v>2027</v>
      </c>
      <c r="G18" s="36">
        <v>0</v>
      </c>
      <c r="H18" s="38">
        <v>3252.5989799999998</v>
      </c>
      <c r="I18" s="36">
        <v>691.92177000000004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183343.40544999999</v>
      </c>
      <c r="F19" s="37">
        <v>2027</v>
      </c>
      <c r="G19" s="36">
        <v>0</v>
      </c>
      <c r="H19" s="38">
        <v>5914.3034000000007</v>
      </c>
      <c r="I19" s="36">
        <v>1258.14319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135937.48965</v>
      </c>
      <c r="F20" s="37">
        <v>2027</v>
      </c>
      <c r="G20" s="36">
        <v>0</v>
      </c>
      <c r="H20" s="38">
        <v>4385.0803099999994</v>
      </c>
      <c r="I20" s="36">
        <v>932.83326999999997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399123.70081000001</v>
      </c>
      <c r="F21" s="37">
        <v>2027</v>
      </c>
      <c r="G21" s="36">
        <v>0</v>
      </c>
      <c r="H21" s="38">
        <v>12874.95809</v>
      </c>
      <c r="I21" s="36">
        <v>2738.8755299999998</v>
      </c>
      <c r="J21" s="39">
        <v>0</v>
      </c>
      <c r="K21" s="35"/>
    </row>
    <row r="22" spans="2:11" s="3" customFormat="1" ht="13.5" customHeight="1" thickBot="1">
      <c r="B22" s="28"/>
      <c r="C22" s="29" t="s">
        <v>70</v>
      </c>
      <c r="D22" s="1" t="s">
        <v>7</v>
      </c>
      <c r="E22" s="36">
        <v>7583.2834600000006</v>
      </c>
      <c r="F22" s="37">
        <v>2026</v>
      </c>
      <c r="G22" s="36">
        <v>0</v>
      </c>
      <c r="H22" s="38">
        <v>1793.3566899999998</v>
      </c>
      <c r="I22" s="36">
        <v>156.70549</v>
      </c>
      <c r="J22" s="39">
        <v>0</v>
      </c>
      <c r="K22" s="35"/>
    </row>
    <row r="23" spans="2:11" s="3" customFormat="1" ht="13.5" thickBot="1">
      <c r="B23" s="24" t="s">
        <v>39</v>
      </c>
      <c r="C23" s="25"/>
      <c r="D23" s="26"/>
      <c r="E23" s="27">
        <f>E24+E31+E37</f>
        <v>278844647.26495999</v>
      </c>
      <c r="F23" s="40"/>
      <c r="G23" s="27">
        <f>G24+G31+G37</f>
        <v>0</v>
      </c>
      <c r="H23" s="41">
        <f>H24+H31+H37</f>
        <v>0</v>
      </c>
      <c r="I23" s="27">
        <f>I24+I31+I37</f>
        <v>381797.62408000004</v>
      </c>
      <c r="J23" s="27">
        <f>J24+J31+J37</f>
        <v>28127.256789999999</v>
      </c>
    </row>
    <row r="24" spans="2:11" s="3" customFormat="1" ht="13.5" customHeight="1">
      <c r="B24" s="28" t="s">
        <v>41</v>
      </c>
      <c r="C24" s="29"/>
      <c r="D24" s="30"/>
      <c r="E24" s="34">
        <f>SUM(E25:E30)</f>
        <v>47342614.060594998</v>
      </c>
      <c r="F24" s="42"/>
      <c r="G24" s="33">
        <f>SUM(G25:G30)</f>
        <v>0</v>
      </c>
      <c r="H24" s="34">
        <f>SUM(H25:H30)</f>
        <v>0</v>
      </c>
      <c r="I24" s="34">
        <f>SUM(I25:I30)</f>
        <v>0</v>
      </c>
      <c r="J24" s="34">
        <f>SUM(J25:J30)</f>
        <v>0</v>
      </c>
      <c r="K24" s="35"/>
    </row>
    <row r="25" spans="2:11" s="3" customFormat="1" ht="13.5" customHeight="1">
      <c r="B25" s="28"/>
      <c r="C25" s="43" t="s">
        <v>8</v>
      </c>
      <c r="D25" s="1" t="s">
        <v>26</v>
      </c>
      <c r="E25" s="39">
        <v>594461.87940999994</v>
      </c>
      <c r="F25" s="44">
        <v>2025</v>
      </c>
      <c r="G25" s="36">
        <v>0</v>
      </c>
      <c r="H25" s="39">
        <v>0</v>
      </c>
      <c r="I25" s="39">
        <v>0</v>
      </c>
      <c r="J25" s="39">
        <v>0</v>
      </c>
      <c r="K25" s="35"/>
    </row>
    <row r="26" spans="2:11" s="3" customFormat="1" ht="13.5" customHeight="1">
      <c r="B26" s="28"/>
      <c r="C26" s="43" t="s">
        <v>9</v>
      </c>
      <c r="D26" s="1" t="s">
        <v>26</v>
      </c>
      <c r="E26" s="39">
        <v>30606.524304999995</v>
      </c>
      <c r="F26" s="44">
        <v>2025</v>
      </c>
      <c r="G26" s="36">
        <v>0</v>
      </c>
      <c r="H26" s="39">
        <v>0</v>
      </c>
      <c r="I26" s="39">
        <v>0</v>
      </c>
      <c r="J26" s="39">
        <v>0</v>
      </c>
      <c r="K26" s="35"/>
    </row>
    <row r="27" spans="2:11" s="3" customFormat="1" ht="13.5" customHeight="1">
      <c r="B27" s="28"/>
      <c r="C27" s="45" t="s">
        <v>71</v>
      </c>
      <c r="D27" s="1" t="s">
        <v>26</v>
      </c>
      <c r="E27" s="39">
        <v>30191360.087385003</v>
      </c>
      <c r="F27" s="44">
        <v>2035</v>
      </c>
      <c r="G27" s="36">
        <v>0</v>
      </c>
      <c r="H27" s="39">
        <v>0</v>
      </c>
      <c r="I27" s="39">
        <v>0</v>
      </c>
      <c r="J27" s="39">
        <v>0</v>
      </c>
      <c r="K27" s="35"/>
    </row>
    <row r="28" spans="2:11" s="3" customFormat="1" ht="13.5" customHeight="1">
      <c r="B28" s="28"/>
      <c r="C28" s="45" t="s">
        <v>80</v>
      </c>
      <c r="D28" s="1" t="s">
        <v>26</v>
      </c>
      <c r="E28" s="39">
        <v>13141008.405734999</v>
      </c>
      <c r="F28" s="44">
        <v>2036</v>
      </c>
      <c r="G28" s="36">
        <v>0</v>
      </c>
      <c r="H28" s="39">
        <v>0</v>
      </c>
      <c r="I28" s="39">
        <v>0</v>
      </c>
      <c r="J28" s="39">
        <v>0</v>
      </c>
      <c r="K28" s="35"/>
    </row>
    <row r="29" spans="2:11" s="3" customFormat="1" ht="13.5" customHeight="1">
      <c r="B29" s="28"/>
      <c r="C29" s="45" t="s">
        <v>84</v>
      </c>
      <c r="D29" s="1" t="s">
        <v>26</v>
      </c>
      <c r="E29" s="39">
        <v>1859122.058745</v>
      </c>
      <c r="F29" s="44">
        <v>2042</v>
      </c>
      <c r="G29" s="36">
        <v>0</v>
      </c>
      <c r="H29" s="39">
        <v>0</v>
      </c>
      <c r="I29" s="39">
        <v>0</v>
      </c>
      <c r="J29" s="39">
        <v>0</v>
      </c>
      <c r="K29" s="35"/>
    </row>
    <row r="30" spans="2:11" s="3" customFormat="1" ht="13.5" customHeight="1">
      <c r="B30" s="28"/>
      <c r="C30" s="45" t="s">
        <v>79</v>
      </c>
      <c r="D30" s="1" t="s">
        <v>26</v>
      </c>
      <c r="E30" s="39">
        <v>1526055.1050150001</v>
      </c>
      <c r="F30" s="44">
        <v>2036</v>
      </c>
      <c r="G30" s="36">
        <v>0</v>
      </c>
      <c r="H30" s="39">
        <v>0</v>
      </c>
      <c r="I30" s="39">
        <v>0</v>
      </c>
      <c r="J30" s="39">
        <v>0</v>
      </c>
      <c r="K30" s="35"/>
    </row>
    <row r="31" spans="2:11" s="3" customFormat="1" ht="13.5" customHeight="1">
      <c r="B31" s="28" t="s">
        <v>42</v>
      </c>
      <c r="C31" s="29"/>
      <c r="D31" s="1"/>
      <c r="E31" s="34">
        <f>SUM(E32:E36)</f>
        <v>58751134.236479998</v>
      </c>
      <c r="F31" s="42"/>
      <c r="G31" s="31">
        <f>SUM(G32:G36)</f>
        <v>0</v>
      </c>
      <c r="H31" s="34">
        <f>SUM(H32:H36)</f>
        <v>0</v>
      </c>
      <c r="I31" s="31">
        <f>SUM(I32:I36)</f>
        <v>381797.62408000004</v>
      </c>
      <c r="J31" s="31">
        <f>SUM(J32:J36)</f>
        <v>11268.316079999999</v>
      </c>
      <c r="K31" s="35"/>
    </row>
    <row r="32" spans="2:11" s="3" customFormat="1" ht="13.5" customHeight="1">
      <c r="B32" s="28"/>
      <c r="C32" s="29" t="s">
        <v>27</v>
      </c>
      <c r="D32" s="1" t="s">
        <v>26</v>
      </c>
      <c r="E32" s="39">
        <v>8997118.4304050002</v>
      </c>
      <c r="F32" s="44">
        <v>2038</v>
      </c>
      <c r="G32" s="36">
        <v>0</v>
      </c>
      <c r="H32" s="39">
        <v>0</v>
      </c>
      <c r="I32" s="36">
        <v>0</v>
      </c>
      <c r="J32" s="36">
        <v>0</v>
      </c>
      <c r="K32" s="35"/>
    </row>
    <row r="33" spans="2:11" s="3" customFormat="1" ht="13.5" customHeight="1">
      <c r="B33" s="28"/>
      <c r="C33" s="45" t="s">
        <v>75</v>
      </c>
      <c r="D33" s="1" t="s">
        <v>26</v>
      </c>
      <c r="E33" s="39">
        <v>983220.45664500003</v>
      </c>
      <c r="F33" s="44">
        <v>2046</v>
      </c>
      <c r="G33" s="36">
        <v>0</v>
      </c>
      <c r="H33" s="39">
        <v>0</v>
      </c>
      <c r="I33" s="36">
        <v>0</v>
      </c>
      <c r="J33" s="36">
        <v>0</v>
      </c>
      <c r="K33" s="35"/>
    </row>
    <row r="34" spans="2:11" s="3" customFormat="1" ht="13.5" customHeight="1">
      <c r="B34" s="28"/>
      <c r="C34" s="45" t="s">
        <v>83</v>
      </c>
      <c r="D34" s="1" t="s">
        <v>26</v>
      </c>
      <c r="E34" s="39">
        <v>11931497.508104999</v>
      </c>
      <c r="F34" s="44">
        <v>2037</v>
      </c>
      <c r="G34" s="36">
        <v>0</v>
      </c>
      <c r="H34" s="39">
        <v>0</v>
      </c>
      <c r="I34" s="36">
        <v>0</v>
      </c>
      <c r="J34" s="36">
        <v>0</v>
      </c>
      <c r="K34" s="35"/>
    </row>
    <row r="35" spans="2:11" s="3" customFormat="1" ht="13.5" customHeight="1">
      <c r="B35" s="28"/>
      <c r="C35" s="45" t="s">
        <v>85</v>
      </c>
      <c r="D35" s="1" t="s">
        <v>26</v>
      </c>
      <c r="E35" s="39">
        <v>12106123.76127</v>
      </c>
      <c r="F35" s="44">
        <v>2050</v>
      </c>
      <c r="G35" s="36">
        <v>0</v>
      </c>
      <c r="H35" s="39">
        <v>0</v>
      </c>
      <c r="I35" s="36">
        <v>381797.62408000004</v>
      </c>
      <c r="J35" s="36">
        <v>11268.316079999999</v>
      </c>
      <c r="K35" s="35"/>
    </row>
    <row r="36" spans="2:11" s="3" customFormat="1" ht="13.5" customHeight="1">
      <c r="B36" s="28"/>
      <c r="C36" s="29" t="s">
        <v>25</v>
      </c>
      <c r="D36" s="1" t="s">
        <v>26</v>
      </c>
      <c r="E36" s="39">
        <v>24733174.080055002</v>
      </c>
      <c r="F36" s="44">
        <v>2038</v>
      </c>
      <c r="G36" s="36">
        <v>0</v>
      </c>
      <c r="H36" s="39">
        <v>0</v>
      </c>
      <c r="I36" s="36">
        <v>0</v>
      </c>
      <c r="J36" s="36">
        <v>0</v>
      </c>
      <c r="K36" s="35"/>
    </row>
    <row r="37" spans="2:11" s="3" customFormat="1" ht="13.5" customHeight="1">
      <c r="B37" s="28" t="s">
        <v>20</v>
      </c>
      <c r="C37" s="29"/>
      <c r="D37" s="1"/>
      <c r="E37" s="34">
        <f>SUM(E38:E42)</f>
        <v>172750898.96788499</v>
      </c>
      <c r="F37" s="42"/>
      <c r="G37" s="31">
        <f t="shared" ref="G37:J37" si="0">SUM(G38:G42)</f>
        <v>0</v>
      </c>
      <c r="H37" s="34">
        <f t="shared" si="0"/>
        <v>0</v>
      </c>
      <c r="I37" s="34">
        <f t="shared" si="0"/>
        <v>0</v>
      </c>
      <c r="J37" s="34">
        <f t="shared" si="0"/>
        <v>16858.940710000003</v>
      </c>
      <c r="K37" s="35"/>
    </row>
    <row r="38" spans="2:11" s="3" customFormat="1" ht="13.5" customHeight="1">
      <c r="B38" s="28"/>
      <c r="C38" s="29" t="s">
        <v>45</v>
      </c>
      <c r="D38" s="1" t="s">
        <v>26</v>
      </c>
      <c r="E38" s="39">
        <v>22942888.912299998</v>
      </c>
      <c r="F38" s="44">
        <v>2028</v>
      </c>
      <c r="G38" s="36">
        <v>0</v>
      </c>
      <c r="H38" s="39">
        <v>0</v>
      </c>
      <c r="I38" s="36">
        <v>0</v>
      </c>
      <c r="J38" s="36">
        <v>0</v>
      </c>
      <c r="K38" s="35"/>
    </row>
    <row r="39" spans="2:11" s="3" customFormat="1" ht="13.5" customHeight="1">
      <c r="B39" s="28"/>
      <c r="C39" s="29" t="s">
        <v>81</v>
      </c>
      <c r="D39" s="1" t="s">
        <v>26</v>
      </c>
      <c r="E39" s="39">
        <v>79012500</v>
      </c>
      <c r="F39" s="44">
        <v>2036</v>
      </c>
      <c r="G39" s="36">
        <v>0</v>
      </c>
      <c r="H39" s="39">
        <v>0</v>
      </c>
      <c r="I39" s="36">
        <v>0</v>
      </c>
      <c r="J39" s="36">
        <v>0</v>
      </c>
      <c r="K39" s="35"/>
    </row>
    <row r="40" spans="2:11" s="3" customFormat="1" ht="13.5" customHeight="1">
      <c r="B40" s="28"/>
      <c r="C40" s="29" t="s">
        <v>48</v>
      </c>
      <c r="D40" s="1" t="s">
        <v>26</v>
      </c>
      <c r="E40" s="39">
        <v>8817795</v>
      </c>
      <c r="F40" s="44">
        <v>2025</v>
      </c>
      <c r="G40" s="36">
        <v>0</v>
      </c>
      <c r="H40" s="39">
        <v>0</v>
      </c>
      <c r="I40" s="36">
        <v>0</v>
      </c>
      <c r="J40" s="36">
        <v>9422.6296000000002</v>
      </c>
      <c r="K40" s="35"/>
    </row>
    <row r="41" spans="2:11" s="3" customFormat="1" ht="13.5" customHeight="1">
      <c r="B41" s="28"/>
      <c r="C41" s="29" t="s">
        <v>49</v>
      </c>
      <c r="D41" s="1" t="s">
        <v>26</v>
      </c>
      <c r="E41" s="39">
        <v>8796725</v>
      </c>
      <c r="F41" s="44">
        <v>2025</v>
      </c>
      <c r="G41" s="36">
        <v>0</v>
      </c>
      <c r="H41" s="39">
        <v>0</v>
      </c>
      <c r="I41" s="36">
        <v>0</v>
      </c>
      <c r="J41" s="36">
        <v>7436.3111100000006</v>
      </c>
      <c r="K41" s="35"/>
    </row>
    <row r="42" spans="2:11" s="3" customFormat="1" ht="13.5" customHeight="1" thickBot="1">
      <c r="B42" s="28"/>
      <c r="C42" s="29" t="s">
        <v>69</v>
      </c>
      <c r="D42" s="46" t="s">
        <v>26</v>
      </c>
      <c r="E42" s="39">
        <v>53180990.055584997</v>
      </c>
      <c r="F42" s="44">
        <v>2036</v>
      </c>
      <c r="G42" s="47">
        <v>0</v>
      </c>
      <c r="H42" s="39">
        <v>0</v>
      </c>
      <c r="I42" s="36">
        <v>0</v>
      </c>
      <c r="J42" s="36">
        <v>0</v>
      </c>
      <c r="K42" s="35"/>
    </row>
    <row r="43" spans="2:11" s="3" customFormat="1" ht="13.5" thickBot="1">
      <c r="B43" s="24" t="s">
        <v>10</v>
      </c>
      <c r="C43" s="25"/>
      <c r="D43" s="46"/>
      <c r="E43" s="27">
        <v>0</v>
      </c>
      <c r="F43" s="40"/>
      <c r="G43" s="27">
        <v>0</v>
      </c>
      <c r="H43" s="41">
        <v>0</v>
      </c>
      <c r="I43" s="27">
        <v>0</v>
      </c>
      <c r="J43" s="27">
        <v>0</v>
      </c>
    </row>
    <row r="44" spans="2:11" s="3" customFormat="1" ht="13.5" thickBot="1">
      <c r="B44" s="24" t="s">
        <v>38</v>
      </c>
      <c r="C44" s="25"/>
      <c r="D44" s="26"/>
      <c r="E44" s="27">
        <f>E45+E48+E51+E52+E53+E54+E55+E56</f>
        <v>198016832.87377101</v>
      </c>
      <c r="F44" s="40"/>
      <c r="G44" s="27">
        <f>G45+G48+G51+G52+G53+G54+G55+G56</f>
        <v>900074.57180499996</v>
      </c>
      <c r="H44" s="27">
        <f>H45+H48+H51+H52+H53+H54+H55+H56</f>
        <v>877172.23210000002</v>
      </c>
      <c r="I44" s="27">
        <f>I45+I48+I51+I52+I53+I54+I55+I56</f>
        <v>52688.036570000004</v>
      </c>
      <c r="J44" s="27">
        <f>J45+J48+J51+J52+J53+J54+J55+J56</f>
        <v>0</v>
      </c>
    </row>
    <row r="45" spans="2:11" s="3" customFormat="1" ht="13.5" customHeight="1">
      <c r="B45" s="28" t="s">
        <v>36</v>
      </c>
      <c r="C45" s="48"/>
      <c r="D45" s="30"/>
      <c r="E45" s="34">
        <f>SUM(E46:E47)</f>
        <v>26937704.233999997</v>
      </c>
      <c r="F45" s="42"/>
      <c r="G45" s="33">
        <f t="shared" ref="G45" si="1">SUM(G46:G47)</f>
        <v>0</v>
      </c>
      <c r="H45" s="34">
        <f t="shared" ref="H45:J45" si="2">SUM(H46:H47)</f>
        <v>0</v>
      </c>
      <c r="I45" s="31">
        <f t="shared" si="2"/>
        <v>0</v>
      </c>
      <c r="J45" s="31">
        <f t="shared" si="2"/>
        <v>0</v>
      </c>
      <c r="K45" s="35"/>
    </row>
    <row r="46" spans="2:11" s="3" customFormat="1" ht="13.5" customHeight="1">
      <c r="B46" s="28"/>
      <c r="C46" s="29" t="s">
        <v>11</v>
      </c>
      <c r="D46" s="1" t="s">
        <v>26</v>
      </c>
      <c r="E46" s="39">
        <v>10336099.199999999</v>
      </c>
      <c r="F46" s="44">
        <v>2030</v>
      </c>
      <c r="G46" s="36">
        <v>0</v>
      </c>
      <c r="H46" s="39">
        <v>0</v>
      </c>
      <c r="I46" s="36">
        <v>0</v>
      </c>
      <c r="J46" s="36">
        <v>0</v>
      </c>
      <c r="K46" s="35"/>
    </row>
    <row r="47" spans="2:11" s="3" customFormat="1" ht="13.5" customHeight="1">
      <c r="B47" s="28"/>
      <c r="C47" s="29" t="s">
        <v>12</v>
      </c>
      <c r="D47" s="1" t="s">
        <v>26</v>
      </c>
      <c r="E47" s="39">
        <v>16601605.034</v>
      </c>
      <c r="F47" s="44">
        <v>2030</v>
      </c>
      <c r="G47" s="36">
        <v>0</v>
      </c>
      <c r="H47" s="39">
        <v>0</v>
      </c>
      <c r="I47" s="36">
        <v>0</v>
      </c>
      <c r="J47" s="36">
        <v>0</v>
      </c>
      <c r="K47" s="35"/>
    </row>
    <row r="48" spans="2:11" s="3" customFormat="1" ht="14.25" customHeight="1">
      <c r="B48" s="28" t="s">
        <v>13</v>
      </c>
      <c r="C48" s="29"/>
      <c r="D48" s="1"/>
      <c r="E48" s="34">
        <f>SUM(E49:E50)</f>
        <v>10196146.992500002</v>
      </c>
      <c r="F48" s="42"/>
      <c r="G48" s="31">
        <f t="shared" ref="G48:J48" si="3">SUM(G49:G50)</f>
        <v>0</v>
      </c>
      <c r="H48" s="34">
        <f t="shared" si="3"/>
        <v>0</v>
      </c>
      <c r="I48" s="34">
        <f t="shared" si="3"/>
        <v>0</v>
      </c>
      <c r="J48" s="34">
        <f t="shared" si="3"/>
        <v>0</v>
      </c>
      <c r="K48" s="35"/>
    </row>
    <row r="49" spans="2:11" s="3" customFormat="1" ht="13.5" customHeight="1">
      <c r="B49" s="28"/>
      <c r="C49" s="29" t="s">
        <v>14</v>
      </c>
      <c r="D49" s="1" t="s">
        <v>26</v>
      </c>
      <c r="E49" s="39">
        <v>705127.56649999996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3.5" customHeight="1">
      <c r="B50" s="28"/>
      <c r="C50" s="29" t="s">
        <v>15</v>
      </c>
      <c r="D50" s="1" t="s">
        <v>26</v>
      </c>
      <c r="E50" s="39">
        <v>9491019.4260000009</v>
      </c>
      <c r="F50" s="44">
        <v>2030</v>
      </c>
      <c r="G50" s="36">
        <v>0</v>
      </c>
      <c r="H50" s="39">
        <v>0</v>
      </c>
      <c r="I50" s="36">
        <v>0</v>
      </c>
      <c r="J50" s="36">
        <v>0</v>
      </c>
      <c r="K50" s="35"/>
    </row>
    <row r="51" spans="2:11" s="3" customFormat="1" ht="13.5" customHeight="1">
      <c r="B51" s="28" t="s">
        <v>56</v>
      </c>
      <c r="C51" s="29"/>
      <c r="D51" s="1" t="s">
        <v>55</v>
      </c>
      <c r="E51" s="39">
        <v>9809598.540867174</v>
      </c>
      <c r="F51" s="44">
        <v>2026</v>
      </c>
      <c r="G51" s="36">
        <v>0</v>
      </c>
      <c r="H51" s="39">
        <v>0</v>
      </c>
      <c r="I51" s="36">
        <v>0</v>
      </c>
      <c r="J51" s="36">
        <v>0</v>
      </c>
      <c r="K51" s="35"/>
    </row>
    <row r="52" spans="2:11" s="3" customFormat="1" ht="13.5" customHeight="1">
      <c r="B52" s="28" t="s">
        <v>57</v>
      </c>
      <c r="C52" s="29"/>
      <c r="D52" s="1" t="s">
        <v>55</v>
      </c>
      <c r="E52" s="39">
        <v>5538214.1945875715</v>
      </c>
      <c r="F52" s="44">
        <v>2030</v>
      </c>
      <c r="G52" s="36">
        <v>0</v>
      </c>
      <c r="H52" s="39">
        <v>0</v>
      </c>
      <c r="I52" s="36">
        <v>0</v>
      </c>
      <c r="J52" s="36">
        <v>0</v>
      </c>
      <c r="K52" s="35"/>
    </row>
    <row r="53" spans="2:11" s="3" customFormat="1" ht="13.5" customHeight="1">
      <c r="B53" s="28" t="s">
        <v>58</v>
      </c>
      <c r="C53" s="29"/>
      <c r="D53" s="1" t="s">
        <v>55</v>
      </c>
      <c r="E53" s="39">
        <v>46335283.489491455</v>
      </c>
      <c r="F53" s="44">
        <v>2030</v>
      </c>
      <c r="G53" s="36">
        <v>0</v>
      </c>
      <c r="H53" s="39">
        <v>0</v>
      </c>
      <c r="I53" s="36">
        <v>0</v>
      </c>
      <c r="J53" s="36">
        <v>0</v>
      </c>
      <c r="K53" s="35"/>
    </row>
    <row r="54" spans="2:11" s="3" customFormat="1" ht="13.5" customHeight="1">
      <c r="B54" s="28" t="s">
        <v>72</v>
      </c>
      <c r="C54" s="29"/>
      <c r="D54" s="1" t="s">
        <v>55</v>
      </c>
      <c r="E54" s="39">
        <v>47103132.020886928</v>
      </c>
      <c r="F54" s="44">
        <v>2031</v>
      </c>
      <c r="G54" s="36">
        <v>0</v>
      </c>
      <c r="H54" s="39">
        <v>877172.23210000002</v>
      </c>
      <c r="I54" s="36">
        <v>52688.036570000004</v>
      </c>
      <c r="J54" s="36">
        <v>0</v>
      </c>
      <c r="K54" s="35"/>
    </row>
    <row r="55" spans="2:11" s="3" customFormat="1" ht="13.5" customHeight="1">
      <c r="B55" s="28" t="s">
        <v>73</v>
      </c>
      <c r="C55" s="29"/>
      <c r="D55" s="1" t="s">
        <v>74</v>
      </c>
      <c r="E55" s="39">
        <v>47274275.614778534</v>
      </c>
      <c r="F55" s="44">
        <v>2043</v>
      </c>
      <c r="G55" s="36">
        <v>0</v>
      </c>
      <c r="H55" s="39">
        <v>0</v>
      </c>
      <c r="I55" s="36">
        <v>0</v>
      </c>
      <c r="J55" s="36">
        <v>0</v>
      </c>
      <c r="K55" s="35"/>
    </row>
    <row r="56" spans="2:11" s="3" customFormat="1" ht="13.5" customHeight="1" thickBot="1">
      <c r="B56" s="28" t="s">
        <v>86</v>
      </c>
      <c r="C56" s="29"/>
      <c r="D56" s="46" t="s">
        <v>74</v>
      </c>
      <c r="E56" s="39">
        <v>4822477.7866593553</v>
      </c>
      <c r="F56" s="44">
        <v>2042</v>
      </c>
      <c r="G56" s="36">
        <v>900074.57180499996</v>
      </c>
      <c r="H56" s="39">
        <v>0</v>
      </c>
      <c r="I56" s="36">
        <v>0</v>
      </c>
      <c r="J56" s="36">
        <v>0</v>
      </c>
      <c r="K56" s="35"/>
    </row>
    <row r="57" spans="2:11" s="3" customFormat="1" ht="13.5" thickBot="1">
      <c r="B57" s="24" t="s">
        <v>20</v>
      </c>
      <c r="C57" s="25"/>
      <c r="D57" s="46"/>
      <c r="E57" s="27">
        <v>0</v>
      </c>
      <c r="F57" s="40"/>
      <c r="G57" s="27">
        <v>0</v>
      </c>
      <c r="H57" s="41">
        <v>0</v>
      </c>
      <c r="I57" s="27">
        <v>0</v>
      </c>
      <c r="J57" s="27">
        <v>0</v>
      </c>
    </row>
    <row r="58" spans="2:11" s="3" customFormat="1" ht="13.5" thickBot="1">
      <c r="B58" s="24" t="s">
        <v>43</v>
      </c>
      <c r="C58" s="25"/>
      <c r="D58" s="26"/>
      <c r="E58" s="27">
        <v>0</v>
      </c>
      <c r="F58" s="40"/>
      <c r="G58" s="27">
        <v>0</v>
      </c>
      <c r="H58" s="41">
        <v>0</v>
      </c>
      <c r="I58" s="27">
        <v>0</v>
      </c>
      <c r="J58" s="27">
        <v>0</v>
      </c>
    </row>
    <row r="59" spans="2:11" s="3" customFormat="1" ht="13.5" thickBot="1">
      <c r="B59" s="24" t="s">
        <v>16</v>
      </c>
      <c r="C59" s="25"/>
      <c r="D59" s="26"/>
      <c r="E59" s="27">
        <f>E60+E62+E63</f>
        <v>63221334.490614995</v>
      </c>
      <c r="F59" s="40"/>
      <c r="G59" s="27">
        <f>G60+G62+G63</f>
        <v>0</v>
      </c>
      <c r="H59" s="41">
        <f>H60+H62+H63</f>
        <v>0</v>
      </c>
      <c r="I59" s="27">
        <f>I60+I62+I63</f>
        <v>0</v>
      </c>
      <c r="J59" s="27">
        <f>J60+J62+J63</f>
        <v>0</v>
      </c>
    </row>
    <row r="60" spans="2:11" s="3" customFormat="1" ht="13.5" customHeight="1">
      <c r="B60" s="28" t="s">
        <v>41</v>
      </c>
      <c r="C60" s="29"/>
      <c r="D60" s="1"/>
      <c r="E60" s="31">
        <f>SUM(E61:E61)</f>
        <v>63221334.490614995</v>
      </c>
      <c r="F60" s="32"/>
      <c r="G60" s="31">
        <f>SUM(G61:G61)</f>
        <v>0</v>
      </c>
      <c r="H60" s="34">
        <f>SUM(H61:H61)</f>
        <v>0</v>
      </c>
      <c r="I60" s="31">
        <f>SUM(I61:I61)</f>
        <v>0</v>
      </c>
      <c r="J60" s="31">
        <f>SUM(J61:J61)</f>
        <v>0</v>
      </c>
      <c r="K60" s="35"/>
    </row>
    <row r="61" spans="2:11" s="3" customFormat="1" ht="13.5" customHeight="1">
      <c r="B61" s="28"/>
      <c r="C61" s="29" t="s">
        <v>17</v>
      </c>
      <c r="D61" s="1" t="s">
        <v>26</v>
      </c>
      <c r="E61" s="36">
        <v>63221334.490614995</v>
      </c>
      <c r="F61" s="37">
        <v>2031</v>
      </c>
      <c r="G61" s="36">
        <v>0</v>
      </c>
      <c r="H61" s="39">
        <v>0</v>
      </c>
      <c r="I61" s="36">
        <v>0</v>
      </c>
      <c r="J61" s="36">
        <v>0</v>
      </c>
      <c r="K61" s="35"/>
    </row>
    <row r="62" spans="2:11" s="3" customFormat="1" ht="13.5" customHeight="1">
      <c r="B62" s="28" t="s">
        <v>42</v>
      </c>
      <c r="C62" s="29"/>
      <c r="D62" s="1"/>
      <c r="E62" s="31">
        <v>0</v>
      </c>
      <c r="F62" s="42"/>
      <c r="G62" s="31">
        <v>0</v>
      </c>
      <c r="H62" s="42">
        <v>0</v>
      </c>
      <c r="I62" s="31">
        <v>0</v>
      </c>
      <c r="J62" s="31">
        <v>0</v>
      </c>
      <c r="K62" s="35"/>
    </row>
    <row r="63" spans="2:11" s="3" customFormat="1" ht="13.5" customHeight="1" thickBot="1">
      <c r="B63" s="28" t="s">
        <v>20</v>
      </c>
      <c r="C63" s="29"/>
      <c r="D63" s="1"/>
      <c r="E63" s="36">
        <v>0</v>
      </c>
      <c r="F63" s="38">
        <v>0</v>
      </c>
      <c r="G63" s="36">
        <v>0</v>
      </c>
      <c r="H63" s="39">
        <v>0</v>
      </c>
      <c r="I63" s="36">
        <v>0</v>
      </c>
      <c r="J63" s="36">
        <v>0</v>
      </c>
      <c r="K63" s="35"/>
    </row>
    <row r="64" spans="2:11" s="3" customFormat="1" ht="13.5" thickBot="1">
      <c r="B64" s="24" t="s">
        <v>18</v>
      </c>
      <c r="C64" s="25"/>
      <c r="D64" s="26"/>
      <c r="E64" s="27">
        <f>E65</f>
        <v>898.63073504344698</v>
      </c>
      <c r="F64" s="40"/>
      <c r="G64" s="27">
        <f t="shared" ref="G64:J64" si="4">G65</f>
        <v>0</v>
      </c>
      <c r="H64" s="41">
        <f t="shared" si="4"/>
        <v>0</v>
      </c>
      <c r="I64" s="27">
        <f t="shared" si="4"/>
        <v>0</v>
      </c>
      <c r="J64" s="27">
        <f t="shared" si="4"/>
        <v>0</v>
      </c>
    </row>
    <row r="65" spans="2:11" s="3" customFormat="1" ht="13.5" customHeight="1" thickBot="1">
      <c r="B65" s="28"/>
      <c r="C65" s="29" t="s">
        <v>19</v>
      </c>
      <c r="D65" s="1" t="s">
        <v>7</v>
      </c>
      <c r="E65" s="36">
        <v>898.63073504344698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29</v>
      </c>
      <c r="C66" s="25"/>
      <c r="D66" s="30"/>
      <c r="E66" s="27">
        <f>E67+E73</f>
        <v>1647488917.6198413</v>
      </c>
      <c r="F66" s="40"/>
      <c r="G66" s="27">
        <f>SUM(G67,G73)</f>
        <v>0</v>
      </c>
      <c r="H66" s="41">
        <f>SUM(H67,H73)</f>
        <v>9822656.25</v>
      </c>
      <c r="I66" s="27">
        <f>SUM(I67,I73)</f>
        <v>17891737.166370001</v>
      </c>
      <c r="J66" s="27">
        <f>SUM(J67,J73)</f>
        <v>6441.967671122</v>
      </c>
    </row>
    <row r="67" spans="2:11" s="3" customFormat="1" ht="12.75" customHeight="1">
      <c r="B67" s="28" t="s">
        <v>30</v>
      </c>
      <c r="C67" s="29"/>
      <c r="D67" s="30"/>
      <c r="E67" s="34">
        <f>E68+E72</f>
        <v>369560828.12262607</v>
      </c>
      <c r="F67" s="33"/>
      <c r="G67" s="49">
        <f>G68+G72</f>
        <v>0</v>
      </c>
      <c r="H67" s="34">
        <f>H68+H72</f>
        <v>9822656.25</v>
      </c>
      <c r="I67" s="31">
        <f>I68+I72</f>
        <v>1399728.51563</v>
      </c>
      <c r="J67" s="31">
        <f>J68+J72</f>
        <v>6101.3163711219995</v>
      </c>
      <c r="K67" s="35"/>
    </row>
    <row r="68" spans="2:11" s="3" customFormat="1" ht="12.75" customHeight="1">
      <c r="B68" s="28" t="s">
        <v>31</v>
      </c>
      <c r="C68" s="29"/>
      <c r="D68" s="1"/>
      <c r="E68" s="34">
        <f>SUM(E69:E71)</f>
        <v>369560828.12262607</v>
      </c>
      <c r="F68" s="31"/>
      <c r="G68" s="34">
        <f t="shared" ref="G68:J68" si="5">SUM(G69:G71)</f>
        <v>0</v>
      </c>
      <c r="H68" s="34">
        <f t="shared" si="5"/>
        <v>9822656.25</v>
      </c>
      <c r="I68" s="34">
        <f t="shared" si="5"/>
        <v>1399728.51563</v>
      </c>
      <c r="J68" s="34">
        <f t="shared" si="5"/>
        <v>6101.3163711219995</v>
      </c>
      <c r="K68" s="35"/>
    </row>
    <row r="69" spans="2:11" s="3" customFormat="1" ht="12.75" customHeight="1">
      <c r="B69" s="28"/>
      <c r="C69" s="29" t="s">
        <v>47</v>
      </c>
      <c r="D69" s="1" t="s">
        <v>26</v>
      </c>
      <c r="E69" s="39">
        <v>69135937.5</v>
      </c>
      <c r="F69" s="37">
        <v>2026</v>
      </c>
      <c r="G69" s="39">
        <v>0</v>
      </c>
      <c r="H69" s="39">
        <v>9822656.25</v>
      </c>
      <c r="I69" s="36">
        <v>1399728.51563</v>
      </c>
      <c r="J69" s="36">
        <v>6101.3163711219995</v>
      </c>
      <c r="K69" s="35"/>
    </row>
    <row r="70" spans="2:11" s="3" customFormat="1" ht="12.75" customHeight="1">
      <c r="B70" s="28"/>
      <c r="C70" s="29" t="s">
        <v>87</v>
      </c>
      <c r="D70" s="1" t="s">
        <v>7</v>
      </c>
      <c r="E70" s="39">
        <v>173159765.09660453</v>
      </c>
      <c r="F70" s="37">
        <v>2027</v>
      </c>
      <c r="G70" s="39">
        <v>0</v>
      </c>
      <c r="H70" s="39">
        <v>0</v>
      </c>
      <c r="I70" s="36">
        <v>0</v>
      </c>
      <c r="J70" s="36">
        <v>0</v>
      </c>
      <c r="K70" s="35"/>
    </row>
    <row r="71" spans="2:11" s="3" customFormat="1" ht="12.75" customHeight="1">
      <c r="B71" s="28"/>
      <c r="C71" s="29" t="s">
        <v>88</v>
      </c>
      <c r="D71" s="1" t="s">
        <v>7</v>
      </c>
      <c r="E71" s="39">
        <v>127265125.52602154</v>
      </c>
      <c r="F71" s="37">
        <v>2027</v>
      </c>
      <c r="G71" s="39">
        <v>0</v>
      </c>
      <c r="H71" s="39">
        <v>0</v>
      </c>
      <c r="I71" s="36">
        <v>0</v>
      </c>
      <c r="J71" s="36">
        <v>0</v>
      </c>
      <c r="K71" s="35"/>
    </row>
    <row r="72" spans="2:11" s="3" customFormat="1" ht="12.75" customHeight="1">
      <c r="B72" s="28" t="s">
        <v>32</v>
      </c>
      <c r="C72" s="29"/>
      <c r="D72" s="1"/>
      <c r="E72" s="34">
        <v>0</v>
      </c>
      <c r="F72" s="31"/>
      <c r="G72" s="34">
        <v>0</v>
      </c>
      <c r="H72" s="34">
        <v>0</v>
      </c>
      <c r="I72" s="31">
        <v>0</v>
      </c>
      <c r="J72" s="31">
        <v>0</v>
      </c>
      <c r="K72" s="35"/>
    </row>
    <row r="73" spans="2:11" s="3" customFormat="1" ht="12.75" customHeight="1">
      <c r="B73" s="28" t="s">
        <v>33</v>
      </c>
      <c r="C73" s="29"/>
      <c r="D73" s="1"/>
      <c r="E73" s="34">
        <f>SUM(E74:E76)</f>
        <v>1277928089.4972153</v>
      </c>
      <c r="F73" s="31"/>
      <c r="G73" s="34">
        <f>SUM(G74:G76)</f>
        <v>0</v>
      </c>
      <c r="H73" s="34">
        <f>SUM(H74:H76)</f>
        <v>0</v>
      </c>
      <c r="I73" s="34">
        <f>SUM(I74:I76)</f>
        <v>16492008.650739999</v>
      </c>
      <c r="J73" s="34">
        <f>SUM(J74:J76)</f>
        <v>340.65129999999999</v>
      </c>
      <c r="K73" s="35"/>
    </row>
    <row r="74" spans="2:11" s="3" customFormat="1" ht="12.75" customHeight="1">
      <c r="B74" s="28"/>
      <c r="C74" s="29" t="s">
        <v>76</v>
      </c>
      <c r="D74" s="1" t="s">
        <v>26</v>
      </c>
      <c r="E74" s="39">
        <v>253574949.51921508</v>
      </c>
      <c r="F74" s="37">
        <v>2025</v>
      </c>
      <c r="G74" s="39">
        <v>0</v>
      </c>
      <c r="H74" s="39">
        <v>0</v>
      </c>
      <c r="I74" s="36">
        <v>0</v>
      </c>
      <c r="J74" s="36">
        <v>0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543718785.60300004</v>
      </c>
      <c r="F75" s="37">
        <v>2027</v>
      </c>
      <c r="G75" s="39">
        <v>0</v>
      </c>
      <c r="H75" s="39">
        <v>0</v>
      </c>
      <c r="I75" s="36">
        <v>0</v>
      </c>
      <c r="J75" s="36">
        <v>0</v>
      </c>
      <c r="K75" s="35"/>
    </row>
    <row r="76" spans="2:11" s="3" customFormat="1" ht="12.75" customHeight="1" thickBot="1">
      <c r="B76" s="28"/>
      <c r="C76" s="29" t="s">
        <v>78</v>
      </c>
      <c r="D76" s="46" t="s">
        <v>26</v>
      </c>
      <c r="E76" s="39">
        <v>480634354.375</v>
      </c>
      <c r="F76" s="50">
        <v>2029</v>
      </c>
      <c r="G76" s="51">
        <v>0</v>
      </c>
      <c r="H76" s="39">
        <v>0</v>
      </c>
      <c r="I76" s="36">
        <v>16492008.650739999</v>
      </c>
      <c r="J76" s="36">
        <v>340.65129999999999</v>
      </c>
      <c r="K76" s="35"/>
    </row>
    <row r="77" spans="2:11" s="3" customFormat="1" ht="13.5" thickBot="1">
      <c r="B77" s="24" t="s">
        <v>34</v>
      </c>
      <c r="C77" s="25"/>
      <c r="D77" s="46"/>
      <c r="E77" s="52"/>
      <c r="F77" s="53"/>
      <c r="G77" s="52"/>
      <c r="H77" s="53"/>
      <c r="I77" s="52"/>
      <c r="J77" s="52"/>
    </row>
    <row r="78" spans="2:11" s="3" customFormat="1" ht="13.5" thickBot="1">
      <c r="B78" s="24" t="s">
        <v>20</v>
      </c>
      <c r="C78" s="25"/>
      <c r="D78" s="26"/>
      <c r="E78" s="36"/>
      <c r="F78" s="38"/>
      <c r="G78" s="36"/>
      <c r="H78" s="38"/>
      <c r="I78" s="36"/>
      <c r="J78" s="36"/>
    </row>
    <row r="79" spans="2:11" s="3" customFormat="1" ht="13.5" thickBot="1">
      <c r="B79" s="24" t="s">
        <v>37</v>
      </c>
      <c r="C79" s="25"/>
      <c r="D79" s="26" t="s">
        <v>21</v>
      </c>
      <c r="E79" s="27">
        <f>E66+E64+E59+E58+E57+E44+E43+E23+E7</f>
        <v>2192040761.305552</v>
      </c>
      <c r="F79" s="40"/>
      <c r="G79" s="27">
        <f>G66+G64+G59+G58+G57+G44+G43+G23+G7</f>
        <v>900074.57180499996</v>
      </c>
      <c r="H79" s="41">
        <f>H66+H64+H59+H58+H57+H44+H43+H23+H7</f>
        <v>10858594.389220001</v>
      </c>
      <c r="I79" s="27">
        <f>I66+I64+I59+I58+I57+I44+I43+I23+I7</f>
        <v>18355688.686760001</v>
      </c>
      <c r="J79" s="27">
        <f>J66+J64+J59+J58+J57+J44+J43+J23+J7</f>
        <v>34569.224461122001</v>
      </c>
      <c r="K79" s="54"/>
    </row>
    <row r="80" spans="2:11" s="3" customFormat="1" ht="13.5" thickBot="1">
      <c r="B80" s="24" t="s">
        <v>22</v>
      </c>
      <c r="C80" s="25"/>
      <c r="D80" s="26"/>
      <c r="E80" s="52"/>
      <c r="F80" s="53"/>
      <c r="G80" s="52"/>
      <c r="H80" s="55"/>
      <c r="I80" s="55"/>
      <c r="J80" s="55"/>
    </row>
    <row r="81" spans="2:11" s="3" customFormat="1">
      <c r="B81" s="56" t="s">
        <v>23</v>
      </c>
      <c r="C81" s="57"/>
      <c r="D81" s="30" t="s">
        <v>7</v>
      </c>
      <c r="E81" s="58"/>
      <c r="F81" s="59"/>
      <c r="G81" s="58"/>
      <c r="H81" s="60"/>
      <c r="I81" s="58"/>
      <c r="J81" s="58"/>
    </row>
    <row r="82" spans="2:11" s="3" customFormat="1">
      <c r="B82" s="61" t="s">
        <v>10</v>
      </c>
      <c r="C82" s="62"/>
      <c r="D82" s="1" t="s">
        <v>7</v>
      </c>
      <c r="E82" s="63"/>
      <c r="F82" s="64"/>
      <c r="G82" s="63"/>
      <c r="H82" s="65"/>
      <c r="I82" s="63"/>
      <c r="J82" s="63"/>
      <c r="K82" s="35"/>
    </row>
    <row r="83" spans="2:11" s="3" customFormat="1">
      <c r="B83" s="61" t="s">
        <v>24</v>
      </c>
      <c r="C83" s="62"/>
      <c r="D83" s="1" t="s">
        <v>7</v>
      </c>
      <c r="E83" s="63"/>
      <c r="F83" s="64"/>
      <c r="G83" s="63"/>
      <c r="H83" s="65"/>
      <c r="I83" s="63"/>
      <c r="J83" s="63"/>
      <c r="K83" s="66"/>
    </row>
    <row r="84" spans="2:11" s="3" customFormat="1" ht="13.5" thickBot="1">
      <c r="B84" s="67" t="s">
        <v>20</v>
      </c>
      <c r="C84" s="68"/>
      <c r="D84" s="46" t="s">
        <v>7</v>
      </c>
      <c r="E84" s="69"/>
      <c r="F84" s="70"/>
      <c r="G84" s="69"/>
      <c r="H84" s="71"/>
      <c r="I84" s="69"/>
      <c r="J84" s="69"/>
      <c r="K84" s="7"/>
    </row>
    <row r="85" spans="2:11" s="3" customFormat="1" ht="12.75" customHeight="1">
      <c r="B85" s="29"/>
      <c r="C85" s="29"/>
      <c r="D85" s="72"/>
      <c r="E85" s="7"/>
      <c r="F85" s="7"/>
      <c r="G85" s="7"/>
      <c r="H85" s="7"/>
      <c r="I85" s="7"/>
      <c r="J85" s="7"/>
      <c r="K85" s="73"/>
    </row>
    <row r="86" spans="2:11" s="3" customFormat="1" ht="12.75" customHeight="1">
      <c r="B86" s="3" t="s">
        <v>82</v>
      </c>
      <c r="C86" s="29"/>
      <c r="D86" s="74"/>
      <c r="E86" s="35"/>
      <c r="F86" s="35"/>
      <c r="G86" s="35"/>
      <c r="H86" s="35"/>
      <c r="I86" s="35"/>
      <c r="J86" s="35"/>
    </row>
    <row r="87" spans="2:11" s="3" customFormat="1" ht="12.75" customHeight="1">
      <c r="B87" s="75" t="s">
        <v>91</v>
      </c>
    </row>
    <row r="88" spans="2:11" s="3" customFormat="1" ht="12.75" customHeight="1">
      <c r="B88" s="3" t="s">
        <v>46</v>
      </c>
      <c r="C88" s="75"/>
      <c r="D88" s="76"/>
      <c r="E88" s="77"/>
      <c r="F88" s="77"/>
      <c r="G88" s="77"/>
      <c r="H88" s="77"/>
      <c r="I88" s="77"/>
      <c r="J88" s="77"/>
    </row>
    <row r="89" spans="2:11" s="3" customFormat="1" ht="12.75" customHeight="1">
      <c r="B89" s="75" t="s">
        <v>92</v>
      </c>
      <c r="C89" s="75"/>
      <c r="D89" s="78"/>
      <c r="E89" s="78"/>
      <c r="F89" s="78"/>
      <c r="G89" s="78"/>
      <c r="H89" s="78"/>
      <c r="I89" s="79"/>
      <c r="J89" s="78"/>
      <c r="K89" s="80"/>
    </row>
    <row r="90" spans="2:11" s="3" customFormat="1">
      <c r="C90" s="3" t="s">
        <v>93</v>
      </c>
      <c r="D90" s="80"/>
      <c r="E90" s="81"/>
      <c r="F90" s="81"/>
      <c r="G90" s="81"/>
      <c r="H90" s="82"/>
      <c r="I90" s="82"/>
      <c r="J90" s="82"/>
      <c r="K90" s="83"/>
    </row>
    <row r="91" spans="2:11" s="3" customFormat="1">
      <c r="B91" s="84"/>
      <c r="D91" s="80"/>
      <c r="E91" s="82"/>
      <c r="F91" s="82"/>
      <c r="G91" s="82"/>
      <c r="H91" s="82"/>
      <c r="I91" s="85"/>
      <c r="J91" s="85"/>
      <c r="K91" s="86"/>
    </row>
    <row r="92" spans="2:11" s="3" customFormat="1">
      <c r="B92" s="84"/>
      <c r="E92" s="87"/>
      <c r="F92" s="87"/>
      <c r="G92" s="87"/>
      <c r="H92" s="87"/>
      <c r="I92" s="87"/>
      <c r="J92" s="88"/>
      <c r="K92" s="80"/>
    </row>
    <row r="93" spans="2:11" s="3" customFormat="1">
      <c r="E93" s="89"/>
      <c r="F93" s="89"/>
      <c r="G93" s="89"/>
      <c r="H93" s="87"/>
      <c r="I93" s="90"/>
      <c r="J93" s="91"/>
      <c r="K93" s="80"/>
    </row>
    <row r="94" spans="2:11" s="3" customFormat="1">
      <c r="E94" s="92"/>
      <c r="F94" s="92"/>
      <c r="G94" s="92"/>
      <c r="H94" s="92"/>
      <c r="I94" s="92"/>
      <c r="J94" s="92"/>
      <c r="K94" s="80"/>
    </row>
    <row r="95" spans="2:11" s="3" customFormat="1">
      <c r="E95" s="92"/>
      <c r="F95" s="92"/>
      <c r="G95" s="92"/>
      <c r="H95" s="93"/>
      <c r="I95" s="94"/>
      <c r="J95" s="95"/>
      <c r="K95" s="80"/>
    </row>
    <row r="96" spans="2:11" s="3" customFormat="1">
      <c r="E96" s="93"/>
      <c r="F96" s="93"/>
      <c r="G96" s="93"/>
      <c r="H96" s="96"/>
      <c r="I96" s="93"/>
      <c r="J96" s="97"/>
      <c r="K96" s="90"/>
    </row>
    <row r="97" spans="5:11" s="3" customFormat="1">
      <c r="E97" s="98"/>
      <c r="F97" s="9"/>
      <c r="G97" s="9"/>
      <c r="K97" s="90"/>
    </row>
    <row r="98" spans="5:11" s="3" customFormat="1">
      <c r="E98" s="9"/>
      <c r="F98" s="9"/>
      <c r="G98" s="9"/>
    </row>
    <row r="99" spans="5:11" s="3" customFormat="1">
      <c r="E99" s="8"/>
      <c r="F99" s="8"/>
      <c r="G99" s="8"/>
    </row>
    <row r="100" spans="5:11" s="3" customFormat="1">
      <c r="E100" s="9"/>
      <c r="F100" s="9"/>
      <c r="G100" s="9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</sheetData>
  <mergeCells count="22">
    <mergeCell ref="B1:J1"/>
    <mergeCell ref="B7:C7"/>
    <mergeCell ref="B23:C23"/>
    <mergeCell ref="B2:J2"/>
    <mergeCell ref="B5:C6"/>
    <mergeCell ref="D5:D6"/>
    <mergeCell ref="E5:E6"/>
    <mergeCell ref="F5:F6"/>
    <mergeCell ref="G5:G6"/>
    <mergeCell ref="H5:I5"/>
    <mergeCell ref="J5:J6"/>
    <mergeCell ref="B43:C43"/>
    <mergeCell ref="B66:C66"/>
    <mergeCell ref="B80:C80"/>
    <mergeCell ref="B77:C77"/>
    <mergeCell ref="B78:C78"/>
    <mergeCell ref="B79:C79"/>
    <mergeCell ref="B44:C44"/>
    <mergeCell ref="B64:C64"/>
    <mergeCell ref="B59:C59"/>
    <mergeCell ref="B58:C58"/>
    <mergeCell ref="B57:C57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2025-04-04T12:41:55Z</dcterms:modified>
</cp:coreProperties>
</file>